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6" windowHeight="11292" activeTab="0"/>
  </bookViews>
  <sheets>
    <sheet name="Záradék" sheetId="1" r:id="rId1"/>
    <sheet name="Összesítő" sheetId="2" r:id="rId2"/>
    <sheet name="Tételes költségvetés" sheetId="3" r:id="rId3"/>
  </sheets>
  <definedNames/>
  <calcPr fullCalcOnLoad="1"/>
</workbook>
</file>

<file path=xl/sharedStrings.xml><?xml version="1.0" encoding="utf-8"?>
<sst xmlns="http://schemas.openxmlformats.org/spreadsheetml/2006/main" count="159" uniqueCount="105">
  <si>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</si>
  <si>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</si>
  <si>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</si>
  <si>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</si>
  <si>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</si>
  <si>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</si>
  <si>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</si>
  <si>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</si>
  <si>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</si>
  <si>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</si>
  <si>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</si>
  <si>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</si>
  <si>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21-011-11.5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</si>
  <si>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</si>
  <si>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</si>
  <si>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</si>
  <si>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</si>
  <si>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</si>
  <si>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t>Irtás, föld- és sziklamunka</t>
  </si>
  <si>
    <t>43-000-7</t>
  </si>
  <si>
    <t>m</t>
  </si>
  <si>
    <t>Szegélyek, párkány könyöklő bontása, 100 cm kiterített szélességig</t>
  </si>
  <si>
    <t>Bádogozás</t>
  </si>
  <si>
    <t>44-000-1.1</t>
  </si>
  <si>
    <t>m2</t>
  </si>
  <si>
    <t>44-000-1.2</t>
  </si>
  <si>
    <t>Fa- és műanyag szerkezet elhelyezése</t>
  </si>
  <si>
    <t>45-000-1.1.3</t>
  </si>
  <si>
    <t>Fém nyílászáró és épületlakatos-szerkezet elhelyezése</t>
  </si>
  <si>
    <t>Összesen:</t>
  </si>
  <si>
    <t xml:space="preserve">                                       </t>
  </si>
  <si>
    <t xml:space="preserve">A munka leírása: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</si>
  <si>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</si>
  <si>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</si>
  <si>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</si>
  <si>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</si>
  <si>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</si>
  <si>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</si>
  <si>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</si>
  <si>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</si>
  <si>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</si>
  <si>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</si>
  <si>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</si>
  <si>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K1</t>
  </si>
  <si>
    <t>K2</t>
  </si>
  <si>
    <t>K6</t>
  </si>
  <si>
    <t>K7</t>
  </si>
  <si>
    <t>K8</t>
  </si>
  <si>
    <t>K11</t>
  </si>
  <si>
    <t>K12</t>
  </si>
  <si>
    <t>K14</t>
  </si>
  <si>
    <t>K15</t>
  </si>
  <si>
    <t>K16</t>
  </si>
  <si>
    <t xml:space="preserve"> </t>
  </si>
  <si>
    <t xml:space="preserve">Marcali Központi konyha korszerűsítés TOP-1.1.3-15-SO1-2016-00002 azonosítószámú fejlesztés keretében az épület homlokzati nyílászáróinak cseréje.                                      </t>
  </si>
  <si>
    <t>Kelt:</t>
  </si>
  <si>
    <t xml:space="preserve">Címe:       8700 Marcali, Rákóczi u. 11.                                       </t>
  </si>
  <si>
    <t xml:space="preserve">  </t>
  </si>
  <si>
    <t xml:space="preserve">Építtető:   Marcali Város Önkormányzata                                 </t>
  </si>
  <si>
    <t xml:space="preserve">Adószáma: 15731436-2-14                                 </t>
  </si>
  <si>
    <t>43. Bádogozás</t>
  </si>
  <si>
    <t>21. Irtás, föld- és sziklamunka</t>
  </si>
  <si>
    <t>44. Fa- és műanyag szerkezetek elhelyezése</t>
  </si>
  <si>
    <t>45. Fém nyílászáró és épületlakatos szerkezetek</t>
  </si>
  <si>
    <r>
      <t>Építési törmelék konténeres elszállítása, lerakása, lerakóhelyi díjjal, 7,0 m</t>
    </r>
    <r>
      <rPr>
        <vertAlign val="superscript"/>
        <sz val="10"/>
        <color indexed="8"/>
        <rFont val="Garamond"/>
        <family val="1"/>
      </rPr>
      <t>3</t>
    </r>
    <r>
      <rPr>
        <sz val="10"/>
        <color indexed="8"/>
        <rFont val="Garamond"/>
        <family val="1"/>
      </rPr>
      <t>-es konténerbe</t>
    </r>
  </si>
  <si>
    <r>
      <t>Fa vagy műanyag nyílászáró szerkezetek bontása, ajtó, ablak vagy kapu, 2,00 m</t>
    </r>
    <r>
      <rPr>
        <vertAlign val="superscript"/>
        <sz val="10"/>
        <color indexed="8"/>
        <rFont val="Garamond"/>
        <family val="1"/>
      </rPr>
      <t>2</t>
    </r>
    <r>
      <rPr>
        <sz val="10"/>
        <color indexed="8"/>
        <rFont val="Garamond"/>
        <family val="1"/>
      </rPr>
      <t>-ig</t>
    </r>
  </si>
  <si>
    <r>
      <t>m</t>
    </r>
    <r>
      <rPr>
        <vertAlign val="superscript"/>
        <sz val="10"/>
        <color indexed="8"/>
        <rFont val="Garamond"/>
        <family val="1"/>
      </rPr>
      <t>2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</si>
  <si>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Garamond"/>
        <family val="1"/>
      </rPr>
      <t>2</t>
    </r>
    <r>
      <rPr>
        <sz val="10"/>
        <color indexed="8"/>
        <rFont val="Garamond"/>
        <family val="1"/>
      </rPr>
      <t xml:space="preserve"> között</t>
    </r>
  </si>
  <si>
    <r>
      <t>Fém nyílászáró szerkezetek bontása, ajtó, ablak, kapu, 2,01 m</t>
    </r>
    <r>
      <rPr>
        <vertAlign val="superscript"/>
        <sz val="10"/>
        <color indexed="8"/>
        <rFont val="Garamond"/>
        <family val="1"/>
      </rPr>
      <t>2</t>
    </r>
    <r>
      <rPr>
        <sz val="10"/>
        <color indexed="8"/>
        <rFont val="Garamond"/>
        <family val="1"/>
      </rPr>
      <t xml:space="preserve"> felület felett</t>
    </r>
  </si>
  <si>
    <t>ÁRAZATLAN KÖLTSÉGVETÉS</t>
  </si>
  <si>
    <t>Készítette:</t>
  </si>
  <si>
    <t xml:space="preserve">2017. II. féléves árszinten.                                                                         </t>
  </si>
  <si>
    <t>Műanyag kültéri nyílászárók elhelyezése előre kihagyott falnyílásba, hőszigetelt, fokozott légzárású bejárati ajtó, tömítéssel, szerelvényezve, finom beállítással, 10,00 m kerület felett. Legalább 6 kamrás  PVC profil, uw&lt;=1,15 W/m2K, mérete: 2700 x  3000 mm (Konszignáció 1. tétel)</t>
  </si>
  <si>
    <t>Műanyag kültéri nyílászárók elhelyezése előre kihagyott falnyílásba, hőszigetelt, fokozott légzárású üvegfal, tömítéssel, szerelvényezve, finom beállítással, 10,00 m kerület felett. Legalább 6 kamrás  PVC profil, uw&lt;=1,15 W/m2K, mérete: 2700 x  3000 mm, bukó ablak motoros opcióval, bukó, vagy nyíló szárnyakon külső oldali fix keretes szúnyoghálóval, kívül belül PVC párkánnyal (Konszignáció 2. tétel)</t>
  </si>
  <si>
    <t>K3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</si>
  <si>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1800 x 900 mm, bukó, vagy nyíló szárnyakon külső oldali fix keretes szúnyoghálóval, kívül belül PVC párkánnyal (Konszignáció 3. tétel)</t>
  </si>
  <si>
    <t>K4</t>
  </si>
  <si>
    <t>Műanyag kültéri nyílászárók elhelyezése előre kihagyott falnyílásba, hőszigetelt, fokozott légzárású ablak, tömítéssel, szerelvényezve, finom beállítással, 4,00 m kerület alatt. Legalább 6 kamrás  PVC profil, uw&lt;=1,15 W/m2K, mérete: 900 x 900 mm, bukó, vagy nyíló szárnyakon külső oldali fix keretes szúnyoghálóval, kívül belül PVC párkánnyal (Konszignáció 4. tétel)</t>
  </si>
  <si>
    <t>K5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</si>
  <si>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1200 x 1800 mm, bukó, vagy nyíló szárnyakon külső oldali fix keretes szúnyoghálóval, kívül belül PVC párkánnyal (Konszignáció 5. tétel)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</si>
  <si>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1800 x 1200 mm, bukó, vagy nyíló szárnyakon külső oldali fix keretes szúnyoghálóval, kívül belül PVC párkánnyal (Konszignáció 6. tétel)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</si>
  <si>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1800 x 1500 mm, bukó, vagy nyíló szárnyakon külső oldali fix keretes szúnyoghálóval, kívül belül PVC párkánnyal (Konszignáció 7. tétel)</t>
  </si>
  <si>
    <t>Műanyag kültéri nyílászárók elhelyezése előre kihagyott falnyílásba, hőszigetelt, fokozott légzárásúablak, tömítéssel, szerelvényezve, finom beállítással, 4,00 m kerület felett. Legalább 6 kamrás  PVC profil, uw&lt;=1,15 W/m2K, mérete: 1800 x 900 mm, bukó, vagy nyíló szárnyakon külső oldali fix keretes szúnyoghálóval, kívül belül PVC párkánnyal (Konszignáció 8. tétel)</t>
  </si>
  <si>
    <t>K9</t>
  </si>
  <si>
    <t>Műanyag kültéri nyílászárók elhelyezése előre kihagyott falnyílásba, hőszigetelt, fokozott légzárásúablak, tömítéssel, szerelvényezve, finom beállítással, 4,00 m kerület felett. Legalább 6 kamrás  PVC profil, uw&lt;=1,15 W/m2K, mérete: 2700 x 900 mm, bukó, vagy nyíló szárnyakon külső oldali fix keretes szúnyoghálóval, kívül belül PVC párkánnyal (Konszignáció 9. tétel) MOTOROS nyitással</t>
  </si>
  <si>
    <t>K10</t>
  </si>
  <si>
    <t>Műanyag kültéri nyílászárók elhelyezése előre kihagyott falnyílásba, hőszigetelt, fokozott légzárásúablak, tömítéssel, szerelvényezve, finom beállítással, 4,00 m kerület felett. Legalább 6 kamrás  PVC profil, uw&lt;=1,15 W/m2K, mérete: 2700 x 900 mm, bukó, vagy nyíló szárnyakon külső oldali fix keretes szúnyoghálóval, kívül belül PVC párkánnyal (Konszignáció 10. tétel)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</si>
  <si>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2700 x 1400 mm, bukó, vagy nyíló szárnyakon külső oldali fix keretes szúnyoghálóval, kívül belül PVC párkánnyal (Konszignáció 11. tétel)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</si>
  <si>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2700 x 1800 mm, bukó, vagy nyíló szárnyakon külső oldali fix keretes szúnyoghálóval, kívül belül PVC párkánnyal (Konszignáció 12. tétel)</t>
  </si>
  <si>
    <t>K13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</si>
  <si>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2700 x 2000 mm, bukó, vagy nyíló szárnyakon külső oldali fix keretes szúnyoghálóval, kívül belül PVC párkánnyal (Konszignáció 13. tétel)</t>
  </si>
  <si>
    <t>Műanyag kültéri nyílászárók elhelyezése előre kihagyott falnyílásba, hőszigetelt, fokozott légzárású bejárati ajtó, tömítéssel, szerelvényezve, finom beállítással, 5,01-10,00 m kerület között. panellel, Legalább 6 kamrás  PVC profil, uw&lt;=1,45 W/m2K, mérete: 2700 x  2000 mm (Konszignáció 14. tétel)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</si>
  <si>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2850 x 2400 mm, kívül belül PVC párkánnyal (Konszignáció 15. tétel) Egyik oldalán 12 cm sarok takaró panellel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</si>
  <si>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2025 x 2800 mm, kívül belül PVC párkánnyal (Konszignáció 16. tétel) Egyik oldalán sorolóval</t>
  </si>
  <si>
    <t>K17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</si>
  <si>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2900 x 2800 mm, kívül belül PVC párkánnyal (Konszignáció 17. tétel) mindkét oldalán sotolóval</t>
  </si>
  <si>
    <t>K18</t>
  </si>
  <si>
    <t>Műanyag kültéri nyílászárók elhelyezése előre kihagyott falnyílásba, hőszigetelt, fokozott légzárású bejárati ajtó, tömítéssel, szerelvényezve, finom beállítással, 5,01-10,00 m kerület között.Legalább 6 kamrás  PVC profil, uw&lt;=1,45 W/m2K, mérete: 900 x  2900 mm (Konszignáció 18. tétel)</t>
  </si>
  <si>
    <t>K19</t>
  </si>
  <si>
    <t>Műanyag kültéri nyílászárók elhelyezése előre kihagyott falnyílásba, hőszigetelt, fokozott légzárású bejárati ajtó, tömítéssel, szerelvényezve, finom beállítással, 5,01-10,00 m kerület között. Legalább 6 kamrás  PVC profil, uw&lt;=1,45 W/m2K, mérete: 1000 x  2900 mm (Konszignáció 19. tétel)</t>
  </si>
  <si>
    <t>K20</t>
  </si>
  <si>
    <t>Műanyag kültéri nyílászárók elhelyezése előre kihagyott falnyílásba, hőszigetelt, fokozott légzárású bejárati ajtó, tömítéssel, szerelvényezve, finom beállítással, 5,01-10,00 m kerület között. Legalább 6 kamrás  PVC profil, ablak: uw&lt;=1,15 W/m2K, ajtó: uw&lt;=1,45 W/m2K, mérete: 1000 x  2900 + 1700 x 2000 mm, bukó, vagy nyíló szárnyakon külső oldali fix keretes szúnyoghálóval, kívül belül PVC párkánnyal (Konszignáció 20. tétel)</t>
  </si>
  <si>
    <t>Alkalmazott rezsióradíj:</t>
  </si>
  <si>
    <t>K21</t>
  </si>
  <si>
    <t>Műanyag kültéri nyílászárók elhelyezése előre kihagyott falnyílásba, hőszigetelt, fokozott légzárású ablak, tömítéssel, szerelvényezve, finom beállítással, 4,00 m kerület felett. Legalább 6 kamrás  PVC profil, uw&lt;=1,15 W/m2K, mérete: 1200 x 1200 mm, bukó, vagy nyíló szárnyakon külső oldali fix keretes szúnyoghálóval, kívül belül PVC párkánnyal (Konszignáció 21. tétel)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</si>
</sst>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sz val="12"/>
      <color indexed="8"/>
      <name val="Times New Roman"/>
      <family val="1"/>
    </font>
    <font>
      <sz val="12"/>
      <color indexed="8"/>
      <name val="Calibri Light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sz val="12"/>
      <color theme="1"/>
      <name val="Times New Roman"/>
      <family val="1"/>
    </font>
    <font>
      <sz val="12"/>
      <color theme="1"/>
      <name val="Calibri Light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right" vertical="top"/>
    </xf>
    <xf numFmtId="3" fontId="46" fillId="0" borderId="10" xfId="0" applyNumberFormat="1" applyFont="1" applyBorder="1" applyAlignment="1">
      <alignment vertical="top"/>
    </xf>
    <xf numFmtId="10" fontId="46" fillId="0" borderId="10" xfId="0" applyNumberFormat="1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right" vertical="top" wrapText="1"/>
    </xf>
    <xf numFmtId="0" fontId="46" fillId="0" borderId="0" xfId="0" applyFont="1" applyAlignment="1">
      <alignment vertical="top" wrapText="1"/>
    </xf>
    <xf numFmtId="3" fontId="46" fillId="0" borderId="0" xfId="0" applyNumberFormat="1" applyFont="1" applyAlignment="1">
      <alignment vertical="top" wrapText="1"/>
    </xf>
    <xf numFmtId="3" fontId="45" fillId="0" borderId="11" xfId="0" applyNumberFormat="1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49" fontId="47" fillId="0" borderId="0" xfId="0" applyNumberFormat="1" applyFont="1" applyAlignment="1">
      <alignment vertical="top" wrapText="1"/>
    </xf>
    <xf numFmtId="0" fontId="47" fillId="0" borderId="0" xfId="0" applyFont="1" applyAlignment="1">
      <alignment horizontal="right" vertical="top" wrapText="1"/>
    </xf>
    <xf numFmtId="3" fontId="47" fillId="0" borderId="0" xfId="0" applyNumberFormat="1" applyFont="1" applyAlignment="1">
      <alignment horizontal="right" vertical="top" wrapText="1"/>
    </xf>
    <xf numFmtId="3" fontId="48" fillId="0" borderId="11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 vertical="top" wrapText="1"/>
    </xf>
    <xf numFmtId="3" fontId="48" fillId="0" borderId="11" xfId="0" applyNumberFormat="1" applyFont="1" applyBorder="1" applyAlignment="1">
      <alignment horizontal="left" vertical="top" wrapText="1"/>
    </xf>
    <xf numFmtId="3" fontId="48" fillId="0" borderId="11" xfId="0" applyNumberFormat="1" applyFont="1" applyBorder="1" applyAlignment="1">
      <alignment vertical="top" wrapText="1"/>
    </xf>
    <xf numFmtId="3" fontId="48" fillId="0" borderId="0" xfId="0" applyNumberFormat="1" applyFont="1" applyAlignment="1">
      <alignment vertical="top" wrapText="1"/>
    </xf>
    <xf numFmtId="3" fontId="47" fillId="0" borderId="0" xfId="0" applyNumberFormat="1" applyFont="1" applyAlignment="1">
      <alignment horizontal="left" vertical="top" wrapText="1"/>
    </xf>
    <xf numFmtId="3" fontId="47" fillId="0" borderId="0" xfId="0" applyNumberFormat="1" applyFont="1" applyAlignment="1">
      <alignment vertical="top" wrapText="1"/>
    </xf>
    <xf numFmtId="3" fontId="48" fillId="0" borderId="0" xfId="0" applyNumberFormat="1" applyFont="1" applyBorder="1" applyAlignment="1">
      <alignment vertical="top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3" fontId="46" fillId="0" borderId="12" xfId="0" applyNumberFormat="1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top"/>
    </xf>
    <xf numFmtId="3" fontId="46" fillId="0" borderId="11" xfId="0" applyNumberFormat="1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20" zoomScaleNormal="120" zoomScalePageLayoutView="0" workbookViewId="0" topLeftCell="A1">
      <selection activeCell="A1" sqref="A1:D1"/>
    </sheetView>
  </sheetViews>
  <sheetFormatPr defaultColWidth="9.140625" defaultRowHeight="15"/>
  <cols>
    <col min="1" max="1" width="36.421875" style="4" customWidth="1"/>
    <col min="2" max="2" width="10.7109375" style="4" customWidth="1"/>
    <col min="3" max="4" width="15.7109375" style="4" customWidth="1"/>
    <col min="5" max="16384" width="8.8515625" style="4" customWidth="1"/>
  </cols>
  <sheetData>
    <row r="1" spans="1:4" s="8" customFormat="1" ht="29.25" customHeight="1">
      <c r="A1" s="36" t="s">
        <v>69</v>
      </c>
      <c r="B1" s="37"/>
      <c r="C1" s="37"/>
      <c r="D1" s="37"/>
    </row>
    <row r="2" spans="1:4" s="9" customFormat="1" ht="14.25">
      <c r="A2" s="38" t="s">
        <v>57</v>
      </c>
      <c r="B2" s="38"/>
      <c r="C2" s="38"/>
      <c r="D2" s="38"/>
    </row>
    <row r="3" spans="1:4" s="9" customFormat="1" ht="14.25">
      <c r="A3" s="43" t="s">
        <v>58</v>
      </c>
      <c r="B3" s="43"/>
      <c r="C3" s="43"/>
      <c r="D3" s="43"/>
    </row>
    <row r="4" spans="1:4" s="9" customFormat="1" ht="14.25">
      <c r="A4" s="43" t="s">
        <v>56</v>
      </c>
      <c r="B4" s="43"/>
      <c r="C4" s="43"/>
      <c r="D4" s="43"/>
    </row>
    <row r="5" spans="1:4" s="9" customFormat="1" ht="14.25">
      <c r="A5" s="43" t="s">
        <v>59</v>
      </c>
      <c r="B5" s="43"/>
      <c r="C5" s="43" t="s">
        <v>55</v>
      </c>
      <c r="D5" s="43"/>
    </row>
    <row r="6" spans="1:4" s="9" customFormat="1" ht="14.25">
      <c r="A6" s="9" t="s">
        <v>30</v>
      </c>
      <c r="C6" s="43" t="s">
        <v>70</v>
      </c>
      <c r="D6" s="43"/>
    </row>
    <row r="7" spans="1:3" s="9" customFormat="1" ht="14.25">
      <c r="A7" s="9" t="s">
        <v>31</v>
      </c>
      <c r="C7" s="9" t="s">
        <v>53</v>
      </c>
    </row>
    <row r="8" spans="1:4" s="9" customFormat="1" ht="31.5" customHeight="1">
      <c r="A8" s="44" t="s">
        <v>54</v>
      </c>
      <c r="B8" s="44"/>
      <c r="C8" s="44"/>
      <c r="D8" s="44"/>
    </row>
    <row r="9" s="9" customFormat="1" ht="14.25"/>
    <row r="10" s="9" customFormat="1" ht="14.25">
      <c r="A10" s="9" t="s">
        <v>32</v>
      </c>
    </row>
    <row r="11" spans="1:4" s="9" customFormat="1" ht="14.25">
      <c r="A11" s="43" t="s">
        <v>71</v>
      </c>
      <c r="B11" s="43"/>
      <c r="C11" s="43"/>
      <c r="D11" s="43"/>
    </row>
    <row r="12" s="9" customFormat="1" ht="14.25">
      <c r="A12" s="9" t="s">
        <v>102</v>
      </c>
    </row>
    <row r="13" spans="1:4" s="9" customFormat="1" ht="44.25" customHeight="1">
      <c r="A13" s="36" t="s">
        <v>33</v>
      </c>
      <c r="B13" s="36"/>
      <c r="C13" s="36"/>
      <c r="D13" s="36"/>
    </row>
    <row r="14" spans="1:4" s="9" customFormat="1" ht="14.25">
      <c r="A14" s="10" t="s">
        <v>34</v>
      </c>
      <c r="B14" s="10"/>
      <c r="C14" s="11" t="s">
        <v>35</v>
      </c>
      <c r="D14" s="11" t="s">
        <v>36</v>
      </c>
    </row>
    <row r="15" spans="1:4" s="9" customFormat="1" ht="14.25">
      <c r="A15" s="10" t="s">
        <v>37</v>
      </c>
      <c r="B15" s="10"/>
      <c r="C15" s="12">
        <f>ROUND(SUM(Összesítő!B2:B5),0)</f>
        <v>0</v>
      </c>
      <c r="D15" s="12">
        <f>ROUND(SUM(Összesítő!C2:C5),0)</f>
        <v>0</v>
      </c>
    </row>
    <row r="16" spans="1:4" s="9" customFormat="1" ht="14.25">
      <c r="A16" s="10" t="s">
        <v>38</v>
      </c>
      <c r="B16" s="10"/>
      <c r="C16" s="12">
        <f>ROUND(C15,0)</f>
        <v>0</v>
      </c>
      <c r="D16" s="12">
        <f>ROUND(D15,0)</f>
        <v>0</v>
      </c>
    </row>
    <row r="17" spans="1:4" s="9" customFormat="1" ht="14.25">
      <c r="A17" s="9" t="s">
        <v>39</v>
      </c>
      <c r="C17" s="39">
        <f>ROUND(C16+D16,0)</f>
        <v>0</v>
      </c>
      <c r="D17" s="39"/>
    </row>
    <row r="18" spans="1:4" s="9" customFormat="1" ht="14.25">
      <c r="A18" s="10" t="s">
        <v>40</v>
      </c>
      <c r="B18" s="13">
        <v>0.27</v>
      </c>
      <c r="C18" s="40">
        <f>ROUND(C17*B18,0)</f>
        <v>0</v>
      </c>
      <c r="D18" s="40"/>
    </row>
    <row r="19" spans="1:4" s="9" customFormat="1" ht="14.25">
      <c r="A19" s="10" t="s">
        <v>41</v>
      </c>
      <c r="B19" s="10"/>
      <c r="C19" s="41">
        <f>ROUND(C17+C18,0)</f>
        <v>0</v>
      </c>
      <c r="D19" s="41"/>
    </row>
    <row r="20" s="9" customFormat="1" ht="14.25"/>
    <row r="21" s="9" customFormat="1" ht="64.5" customHeight="1">
      <c r="A21" s="9" t="s">
        <v>55</v>
      </c>
    </row>
    <row r="22" s="9" customFormat="1" ht="60" customHeight="1"/>
    <row r="23" spans="2:3" s="9" customFormat="1" ht="14.25">
      <c r="B23" s="42" t="s">
        <v>42</v>
      </c>
      <c r="C23" s="42"/>
    </row>
    <row r="24" s="6" customFormat="1" ht="15"/>
    <row r="25" s="6" customFormat="1" ht="15">
      <c r="A25" s="7"/>
    </row>
    <row r="26" s="6" customFormat="1" ht="15">
      <c r="A26" s="7"/>
    </row>
    <row r="27" s="6" customFormat="1" ht="15">
      <c r="A27" s="7"/>
    </row>
    <row r="28" s="6" customFormat="1" ht="15"/>
    <row r="29" s="6" customFormat="1" ht="15"/>
    <row r="30" s="6" customFormat="1" ht="15"/>
  </sheetData>
  <sheetProtection/>
  <mergeCells count="14">
    <mergeCell ref="B23:C23"/>
    <mergeCell ref="A3:D3"/>
    <mergeCell ref="A4:D4"/>
    <mergeCell ref="A5:B5"/>
    <mergeCell ref="A8:D8"/>
    <mergeCell ref="C5:D5"/>
    <mergeCell ref="C6:D6"/>
    <mergeCell ref="A11:D11"/>
    <mergeCell ref="A1:D1"/>
    <mergeCell ref="A2:D2"/>
    <mergeCell ref="A13:D13"/>
    <mergeCell ref="C17:D17"/>
    <mergeCell ref="C18:D18"/>
    <mergeCell ref="C19:D19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421875" style="5" customWidth="1"/>
    <col min="2" max="3" width="20.7109375" style="5" customWidth="1"/>
    <col min="4" max="16384" width="8.8515625" style="5" customWidth="1"/>
  </cols>
  <sheetData>
    <row r="1" spans="1:3" s="14" customFormat="1" ht="16.5" customHeight="1">
      <c r="A1" s="14" t="s">
        <v>0</v>
      </c>
      <c r="B1" s="15" t="s">
        <v>1</v>
      </c>
      <c r="C1" s="15" t="s">
        <v>2</v>
      </c>
    </row>
    <row r="2" spans="1:3" s="16" customFormat="1" ht="16.5" customHeight="1">
      <c r="A2" s="16" t="s">
        <v>18</v>
      </c>
      <c r="B2" s="17">
        <f>'Tételes költségvetés'!H7</f>
        <v>0</v>
      </c>
      <c r="C2" s="17">
        <f>'Tételes költségvetés'!I7</f>
        <v>0</v>
      </c>
    </row>
    <row r="3" spans="1:3" s="16" customFormat="1" ht="16.5" customHeight="1">
      <c r="A3" s="16" t="s">
        <v>22</v>
      </c>
      <c r="B3" s="17">
        <f>'Tételes költségvetés'!H14</f>
        <v>0</v>
      </c>
      <c r="C3" s="17">
        <f>'Tételes költségvetés'!I14</f>
        <v>0</v>
      </c>
    </row>
    <row r="4" spans="1:3" s="16" customFormat="1" ht="16.5" customHeight="1">
      <c r="A4" s="16" t="s">
        <v>26</v>
      </c>
      <c r="B4" s="17">
        <f>'Tételes költségvetés'!H65</f>
        <v>0</v>
      </c>
      <c r="C4" s="17">
        <f>'Tételes költségvetés'!I65</f>
        <v>0</v>
      </c>
    </row>
    <row r="5" spans="1:3" s="16" customFormat="1" ht="16.5" customHeight="1">
      <c r="A5" s="16" t="s">
        <v>28</v>
      </c>
      <c r="B5" s="17">
        <f>'Tételes költségvetés'!H73</f>
        <v>0</v>
      </c>
      <c r="C5" s="17">
        <f>'Tételes költségvetés'!I73</f>
        <v>0</v>
      </c>
    </row>
    <row r="6" spans="1:3" s="14" customFormat="1" ht="16.5" customHeight="1">
      <c r="A6" s="14" t="s">
        <v>29</v>
      </c>
      <c r="B6" s="18">
        <f>ROUND(SUM(B2:B5),0)</f>
        <v>0</v>
      </c>
      <c r="C6" s="18">
        <f>ROUND(SUM(C2:C5),0)</f>
        <v>0</v>
      </c>
    </row>
    <row r="7" spans="2:3" s="16" customFormat="1" ht="16.5" customHeight="1">
      <c r="B7" s="17"/>
      <c r="C7" s="17"/>
    </row>
    <row r="8" s="16" customFormat="1" ht="16.5" customHeight="1"/>
    <row r="9" s="16" customFormat="1" ht="16.5" customHeight="1"/>
    <row r="10" s="16" customFormat="1" ht="16.5" customHeight="1"/>
    <row r="11" s="16" customFormat="1" ht="16.5" customHeight="1"/>
    <row r="12" s="16" customFormat="1" ht="16.5" customHeight="1"/>
    <row r="13" s="16" customFormat="1" ht="16.5" customHeight="1"/>
    <row r="14" s="16" customFormat="1" ht="14.25"/>
    <row r="15" s="16" customFormat="1" ht="14.25"/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120" zoomScaleNormal="120" workbookViewId="0" topLeftCell="A64">
      <selection activeCell="H76" sqref="H76"/>
    </sheetView>
  </sheetViews>
  <sheetFormatPr defaultColWidth="9.140625" defaultRowHeight="15"/>
  <cols>
    <col min="1" max="1" width="4.28125" style="3" customWidth="1"/>
    <col min="2" max="2" width="9.28125" style="1" customWidth="1"/>
    <col min="3" max="3" width="36.7109375" style="1" customWidth="1"/>
    <col min="4" max="4" width="6.7109375" style="2" customWidth="1"/>
    <col min="5" max="5" width="6.7109375" style="1" customWidth="1"/>
    <col min="6" max="7" width="8.28125" style="2" customWidth="1"/>
    <col min="8" max="9" width="10.28125" style="2" customWidth="1"/>
    <col min="10" max="10" width="15.7109375" style="1" customWidth="1"/>
    <col min="11" max="16384" width="8.8515625" style="1" customWidth="1"/>
  </cols>
  <sheetData>
    <row r="1" spans="1:9" s="19" customFormat="1" ht="12.75">
      <c r="A1" s="45" t="s">
        <v>61</v>
      </c>
      <c r="B1" s="45"/>
      <c r="C1" s="45"/>
      <c r="D1" s="45"/>
      <c r="E1" s="45"/>
      <c r="F1" s="45"/>
      <c r="G1" s="45"/>
      <c r="H1" s="45"/>
      <c r="I1" s="45"/>
    </row>
    <row r="2" spans="1:9" s="23" customFormat="1" ht="26.25">
      <c r="A2" s="20" t="s">
        <v>3</v>
      </c>
      <c r="B2" s="21" t="s">
        <v>4</v>
      </c>
      <c r="C2" s="21" t="s">
        <v>5</v>
      </c>
      <c r="D2" s="22" t="s">
        <v>6</v>
      </c>
      <c r="E2" s="21" t="s">
        <v>7</v>
      </c>
      <c r="F2" s="22" t="s">
        <v>8</v>
      </c>
      <c r="G2" s="22" t="s">
        <v>9</v>
      </c>
      <c r="H2" s="22" t="s">
        <v>10</v>
      </c>
      <c r="I2" s="22" t="s">
        <v>11</v>
      </c>
    </row>
    <row r="3" spans="1:9" s="19" customFormat="1" ht="27">
      <c r="A3" s="24">
        <v>1</v>
      </c>
      <c r="B3" s="19" t="s">
        <v>12</v>
      </c>
      <c r="C3" s="25" t="s">
        <v>64</v>
      </c>
      <c r="D3" s="26">
        <v>1</v>
      </c>
      <c r="E3" s="19" t="s">
        <v>13</v>
      </c>
      <c r="F3" s="27"/>
      <c r="G3" s="27"/>
      <c r="H3" s="27">
        <f>ROUND(D3*F3,0)</f>
        <v>0</v>
      </c>
      <c r="I3" s="27">
        <f>ROUND(D3*G3,0)</f>
        <v>0</v>
      </c>
    </row>
    <row r="4" spans="1:9" s="19" customFormat="1" ht="12.75">
      <c r="A4" s="24"/>
      <c r="D4" s="26"/>
      <c r="F4" s="27"/>
      <c r="G4" s="27"/>
      <c r="H4" s="27"/>
      <c r="I4" s="27"/>
    </row>
    <row r="5" spans="1:9" s="19" customFormat="1" ht="39">
      <c r="A5" s="24">
        <v>2</v>
      </c>
      <c r="B5" s="19" t="s">
        <v>14</v>
      </c>
      <c r="C5" s="25" t="s">
        <v>16</v>
      </c>
      <c r="D5" s="26">
        <v>14</v>
      </c>
      <c r="E5" s="19" t="s">
        <v>15</v>
      </c>
      <c r="F5" s="27"/>
      <c r="G5" s="27"/>
      <c r="H5" s="27">
        <f>ROUND(D5*F5,0)</f>
        <v>0</v>
      </c>
      <c r="I5" s="27">
        <f>ROUND(D5*G5,0)</f>
        <v>0</v>
      </c>
    </row>
    <row r="6" spans="1:9" s="19" customFormat="1" ht="12.75">
      <c r="A6" s="24"/>
      <c r="D6" s="26"/>
      <c r="F6" s="27"/>
      <c r="G6" s="27"/>
      <c r="H6" s="27"/>
      <c r="I6" s="27"/>
    </row>
    <row r="7" spans="1:9" s="29" customFormat="1" ht="12.75">
      <c r="A7" s="20"/>
      <c r="B7" s="21"/>
      <c r="C7" s="21" t="s">
        <v>17</v>
      </c>
      <c r="D7" s="22"/>
      <c r="E7" s="21"/>
      <c r="F7" s="28"/>
      <c r="G7" s="28"/>
      <c r="H7" s="28">
        <f>ROUND(SUM(H3:H6),0)</f>
        <v>0</v>
      </c>
      <c r="I7" s="28">
        <f>ROUND(SUM(I3:I6),0)</f>
        <v>0</v>
      </c>
    </row>
    <row r="8" spans="1:9" s="19" customFormat="1" ht="12.75">
      <c r="A8" s="24"/>
      <c r="D8" s="26"/>
      <c r="F8" s="27"/>
      <c r="G8" s="27"/>
      <c r="H8" s="27"/>
      <c r="I8" s="27"/>
    </row>
    <row r="9" spans="1:9" s="19" customFormat="1" ht="12.75">
      <c r="A9" s="24"/>
      <c r="D9" s="26"/>
      <c r="F9" s="27"/>
      <c r="G9" s="27"/>
      <c r="H9" s="27"/>
      <c r="I9" s="27"/>
    </row>
    <row r="10" spans="1:9" s="19" customFormat="1" ht="12.75">
      <c r="A10" s="45" t="s">
        <v>60</v>
      </c>
      <c r="B10" s="45"/>
      <c r="C10" s="45"/>
      <c r="D10" s="45"/>
      <c r="E10" s="45"/>
      <c r="F10" s="45"/>
      <c r="G10" s="45"/>
      <c r="H10" s="45"/>
      <c r="I10" s="45"/>
    </row>
    <row r="11" spans="1:9" s="32" customFormat="1" ht="26.25">
      <c r="A11" s="30" t="s">
        <v>3</v>
      </c>
      <c r="B11" s="31" t="s">
        <v>4</v>
      </c>
      <c r="C11" s="31" t="s">
        <v>5</v>
      </c>
      <c r="D11" s="28" t="s">
        <v>6</v>
      </c>
      <c r="E11" s="31" t="s">
        <v>7</v>
      </c>
      <c r="F11" s="28" t="s">
        <v>8</v>
      </c>
      <c r="G11" s="28" t="s">
        <v>9</v>
      </c>
      <c r="H11" s="28" t="s">
        <v>10</v>
      </c>
      <c r="I11" s="28" t="s">
        <v>11</v>
      </c>
    </row>
    <row r="12" spans="1:9" s="34" customFormat="1" ht="26.25">
      <c r="A12" s="33">
        <v>1</v>
      </c>
      <c r="B12" s="34" t="s">
        <v>19</v>
      </c>
      <c r="C12" s="34" t="s">
        <v>21</v>
      </c>
      <c r="D12" s="27">
        <v>174.45</v>
      </c>
      <c r="E12" s="34" t="s">
        <v>20</v>
      </c>
      <c r="F12" s="27"/>
      <c r="G12" s="27"/>
      <c r="H12" s="27">
        <f>ROUND(D12*F12,0)</f>
        <v>0</v>
      </c>
      <c r="I12" s="27">
        <f>ROUND(D12*G12,0)</f>
        <v>0</v>
      </c>
    </row>
    <row r="13" spans="1:9" s="34" customFormat="1" ht="12.75">
      <c r="A13" s="33"/>
      <c r="D13" s="27"/>
      <c r="F13" s="27"/>
      <c r="G13" s="27"/>
      <c r="H13" s="27"/>
      <c r="I13" s="27"/>
    </row>
    <row r="14" spans="1:9" s="35" customFormat="1" ht="12.75">
      <c r="A14" s="30"/>
      <c r="B14" s="31"/>
      <c r="C14" s="31" t="s">
        <v>17</v>
      </c>
      <c r="D14" s="28"/>
      <c r="E14" s="31"/>
      <c r="F14" s="28"/>
      <c r="G14" s="28"/>
      <c r="H14" s="28">
        <f>ROUND(SUM(H12:H13),0)</f>
        <v>0</v>
      </c>
      <c r="I14" s="28">
        <f>ROUND(SUM(I12:I13),0)</f>
        <v>0</v>
      </c>
    </row>
    <row r="15" spans="1:9" s="19" customFormat="1" ht="12.75">
      <c r="A15" s="24"/>
      <c r="D15" s="26"/>
      <c r="F15" s="26"/>
      <c r="G15" s="26"/>
      <c r="H15" s="26"/>
      <c r="I15" s="26"/>
    </row>
    <row r="16" spans="1:9" s="19" customFormat="1" ht="12.75">
      <c r="A16" s="24"/>
      <c r="D16" s="26"/>
      <c r="F16" s="26"/>
      <c r="G16" s="26"/>
      <c r="H16" s="26"/>
      <c r="I16" s="26"/>
    </row>
    <row r="17" spans="1:9" s="19" customFormat="1" ht="12.75">
      <c r="A17" s="46" t="s">
        <v>62</v>
      </c>
      <c r="B17" s="46"/>
      <c r="C17" s="46"/>
      <c r="D17" s="46"/>
      <c r="E17" s="46"/>
      <c r="F17" s="46"/>
      <c r="G17" s="46"/>
      <c r="H17" s="46"/>
      <c r="I17" s="46"/>
    </row>
    <row r="18" spans="1:9" s="23" customFormat="1" ht="26.25">
      <c r="A18" s="20" t="s">
        <v>3</v>
      </c>
      <c r="B18" s="21" t="s">
        <v>4</v>
      </c>
      <c r="C18" s="21" t="s">
        <v>5</v>
      </c>
      <c r="D18" s="22" t="s">
        <v>6</v>
      </c>
      <c r="E18" s="21" t="s">
        <v>7</v>
      </c>
      <c r="F18" s="22" t="s">
        <v>8</v>
      </c>
      <c r="G18" s="22" t="s">
        <v>9</v>
      </c>
      <c r="H18" s="22" t="s">
        <v>10</v>
      </c>
      <c r="I18" s="22" t="s">
        <v>11</v>
      </c>
    </row>
    <row r="19" spans="1:9" s="19" customFormat="1" ht="27">
      <c r="A19" s="24">
        <v>1</v>
      </c>
      <c r="B19" s="19" t="s">
        <v>23</v>
      </c>
      <c r="C19" s="25" t="s">
        <v>65</v>
      </c>
      <c r="D19" s="26">
        <v>4.05</v>
      </c>
      <c r="E19" s="19" t="s">
        <v>66</v>
      </c>
      <c r="F19" s="27"/>
      <c r="G19" s="27"/>
      <c r="H19" s="27">
        <f>ROUND(D19*F19,0)</f>
        <v>0</v>
      </c>
      <c r="I19" s="27">
        <f>ROUND(D19*G19,0)</f>
        <v>0</v>
      </c>
    </row>
    <row r="20" spans="1:9" s="19" customFormat="1" ht="12.75">
      <c r="A20" s="24"/>
      <c r="D20" s="26"/>
      <c r="F20" s="27"/>
      <c r="G20" s="27"/>
      <c r="H20" s="27"/>
      <c r="I20" s="27"/>
    </row>
    <row r="21" spans="1:9" s="19" customFormat="1" ht="40.5">
      <c r="A21" s="24">
        <v>2</v>
      </c>
      <c r="B21" s="19" t="s">
        <v>25</v>
      </c>
      <c r="C21" s="25" t="s">
        <v>67</v>
      </c>
      <c r="D21" s="26">
        <v>77.22</v>
      </c>
      <c r="E21" s="19" t="s">
        <v>66</v>
      </c>
      <c r="F21" s="27"/>
      <c r="G21" s="27"/>
      <c r="H21" s="27">
        <v>0</v>
      </c>
      <c r="I21" s="27">
        <f>ROUND(D21*G21,0)</f>
        <v>0</v>
      </c>
    </row>
    <row r="22" spans="1:9" s="19" customFormat="1" ht="12.75">
      <c r="A22" s="24"/>
      <c r="C22" s="25"/>
      <c r="D22" s="26"/>
      <c r="F22" s="27"/>
      <c r="G22" s="27"/>
      <c r="H22" s="27"/>
      <c r="I22" s="27"/>
    </row>
    <row r="23" spans="1:9" s="19" customFormat="1" ht="92.25">
      <c r="A23" s="24">
        <v>3</v>
      </c>
      <c r="B23" s="19" t="s">
        <v>43</v>
      </c>
      <c r="C23" s="25" t="s">
        <v>72</v>
      </c>
      <c r="D23" s="26">
        <v>1</v>
      </c>
      <c r="E23" s="19" t="s">
        <v>13</v>
      </c>
      <c r="F23" s="27"/>
      <c r="G23" s="27"/>
      <c r="H23" s="27">
        <v>0</v>
      </c>
      <c r="I23" s="27">
        <f>ROUND(D23*G23,0)</f>
        <v>0</v>
      </c>
    </row>
    <row r="24" spans="1:9" s="19" customFormat="1" ht="12.75">
      <c r="A24" s="24"/>
      <c r="C24" s="25"/>
      <c r="D24" s="26"/>
      <c r="F24" s="27"/>
      <c r="G24" s="27"/>
      <c r="H24" s="27"/>
      <c r="I24" s="27"/>
    </row>
    <row r="25" spans="1:9" s="19" customFormat="1" ht="118.5">
      <c r="A25" s="24">
        <v>4</v>
      </c>
      <c r="B25" s="19" t="s">
        <v>44</v>
      </c>
      <c r="C25" s="25" t="s">
        <v>73</v>
      </c>
      <c r="D25" s="26">
        <v>1</v>
      </c>
      <c r="E25" s="19" t="s">
        <v>13</v>
      </c>
      <c r="F25" s="27"/>
      <c r="G25" s="27"/>
      <c r="H25" s="27">
        <f>ROUND(D25*F25,0)</f>
        <v>0</v>
      </c>
      <c r="I25" s="27">
        <f>ROUND(D25*G25,0)</f>
        <v>0</v>
      </c>
    </row>
    <row r="26" spans="1:9" s="19" customFormat="1" ht="12.75">
      <c r="A26" s="24"/>
      <c r="C26" s="25"/>
      <c r="D26" s="26"/>
      <c r="F26" s="27"/>
      <c r="G26" s="27"/>
      <c r="H26" s="27"/>
      <c r="I26" s="27"/>
    </row>
    <row r="27" spans="1:9" s="19" customFormat="1" ht="118.5">
      <c r="A27" s="24">
        <v>5</v>
      </c>
      <c r="B27" s="19" t="s">
        <v>74</v>
      </c>
      <c r="C27" s="25" t="s">
        <v>75</v>
      </c>
      <c r="D27" s="26">
        <v>1</v>
      </c>
      <c r="E27" s="19" t="s">
        <v>13</v>
      </c>
      <c r="F27" s="27"/>
      <c r="G27" s="27"/>
      <c r="H27" s="27">
        <f>ROUND(D27*F27,0)</f>
        <v>0</v>
      </c>
      <c r="I27" s="27">
        <f>ROUND(D27*G27,0)</f>
        <v>0</v>
      </c>
    </row>
    <row r="28" spans="1:9" s="19" customFormat="1" ht="12.75">
      <c r="A28" s="24"/>
      <c r="C28" s="25"/>
      <c r="D28" s="26"/>
      <c r="F28" s="27"/>
      <c r="G28" s="27"/>
      <c r="H28" s="27"/>
      <c r="I28" s="27"/>
    </row>
    <row r="29" spans="1:9" s="19" customFormat="1" ht="118.5">
      <c r="A29" s="24">
        <v>6</v>
      </c>
      <c r="B29" s="19" t="s">
        <v>76</v>
      </c>
      <c r="C29" s="25" t="s">
        <v>77</v>
      </c>
      <c r="D29" s="26">
        <v>1</v>
      </c>
      <c r="E29" s="19" t="s">
        <v>13</v>
      </c>
      <c r="F29" s="27"/>
      <c r="G29" s="27"/>
      <c r="H29" s="27">
        <f>ROUND(D29*F29,0)</f>
        <v>0</v>
      </c>
      <c r="I29" s="27">
        <f>ROUND(D29*G29,0)</f>
        <v>0</v>
      </c>
    </row>
    <row r="30" spans="1:9" s="19" customFormat="1" ht="12.75">
      <c r="A30" s="24"/>
      <c r="C30" s="25"/>
      <c r="D30" s="26"/>
      <c r="F30" s="27"/>
      <c r="G30" s="27"/>
      <c r="H30" s="27"/>
      <c r="I30" s="27"/>
    </row>
    <row r="31" spans="1:9" s="19" customFormat="1" ht="118.5">
      <c r="A31" s="24">
        <v>7</v>
      </c>
      <c r="B31" s="19" t="s">
        <v>78</v>
      </c>
      <c r="C31" s="25" t="s">
        <v>79</v>
      </c>
      <c r="D31" s="26">
        <v>3</v>
      </c>
      <c r="E31" s="19" t="s">
        <v>13</v>
      </c>
      <c r="F31" s="27"/>
      <c r="G31" s="27"/>
      <c r="H31" s="27">
        <f>ROUND(D31*F31,0)</f>
        <v>0</v>
      </c>
      <c r="I31" s="27">
        <f>ROUND(D31*G31,0)</f>
        <v>0</v>
      </c>
    </row>
    <row r="32" spans="1:9" s="19" customFormat="1" ht="12.75">
      <c r="A32" s="24"/>
      <c r="C32" s="25"/>
      <c r="D32" s="26"/>
      <c r="F32" s="27"/>
      <c r="G32" s="27"/>
      <c r="H32" s="27"/>
      <c r="I32" s="27"/>
    </row>
    <row r="33" spans="1:9" s="19" customFormat="1" ht="118.5">
      <c r="A33" s="24">
        <v>8</v>
      </c>
      <c r="B33" s="19" t="s">
        <v>45</v>
      </c>
      <c r="C33" s="25" t="s">
        <v>80</v>
      </c>
      <c r="D33" s="26">
        <v>1</v>
      </c>
      <c r="E33" s="19" t="s">
        <v>13</v>
      </c>
      <c r="F33" s="27"/>
      <c r="G33" s="27"/>
      <c r="H33" s="27">
        <f>ROUND(D33*F33,0)</f>
        <v>0</v>
      </c>
      <c r="I33" s="27">
        <f>ROUND(D33*G33,0)</f>
        <v>0</v>
      </c>
    </row>
    <row r="34" spans="1:9" s="19" customFormat="1" ht="12.75">
      <c r="A34" s="24"/>
      <c r="C34" s="25"/>
      <c r="D34" s="26"/>
      <c r="F34" s="27"/>
      <c r="G34" s="27"/>
      <c r="H34" s="27"/>
      <c r="I34" s="27"/>
    </row>
    <row r="35" spans="1:9" s="19" customFormat="1" ht="118.5">
      <c r="A35" s="24">
        <v>9</v>
      </c>
      <c r="B35" s="19" t="s">
        <v>46</v>
      </c>
      <c r="C35" s="25" t="s">
        <v>81</v>
      </c>
      <c r="D35" s="26">
        <v>2</v>
      </c>
      <c r="E35" s="19" t="s">
        <v>13</v>
      </c>
      <c r="F35" s="27"/>
      <c r="G35" s="27"/>
      <c r="H35" s="27">
        <f>ROUND(D35*F35,0)</f>
        <v>0</v>
      </c>
      <c r="I35" s="27">
        <f>ROUND(D35*G35,0)</f>
        <v>0</v>
      </c>
    </row>
    <row r="36" spans="1:9" s="19" customFormat="1" ht="12.75">
      <c r="A36" s="24"/>
      <c r="C36" s="25"/>
      <c r="D36" s="26"/>
      <c r="F36" s="27"/>
      <c r="G36" s="27"/>
      <c r="H36" s="27"/>
      <c r="I36" s="27"/>
    </row>
    <row r="37" spans="1:9" s="19" customFormat="1" ht="118.5">
      <c r="A37" s="24">
        <v>10</v>
      </c>
      <c r="B37" s="19" t="s">
        <v>47</v>
      </c>
      <c r="C37" s="25" t="s">
        <v>82</v>
      </c>
      <c r="D37" s="26">
        <v>1</v>
      </c>
      <c r="E37" s="19" t="s">
        <v>13</v>
      </c>
      <c r="F37" s="27"/>
      <c r="G37" s="27"/>
      <c r="H37" s="27">
        <f>ROUND(D37*F37,0)</f>
        <v>0</v>
      </c>
      <c r="I37" s="27">
        <f>ROUND(D37*G37,0)</f>
        <v>0</v>
      </c>
    </row>
    <row r="38" spans="1:9" s="19" customFormat="1" ht="12.75">
      <c r="A38" s="24"/>
      <c r="C38" s="25"/>
      <c r="D38" s="26"/>
      <c r="F38" s="27"/>
      <c r="G38" s="27"/>
      <c r="H38" s="27"/>
      <c r="I38" s="27"/>
    </row>
    <row r="39" spans="1:9" s="19" customFormat="1" ht="118.5">
      <c r="A39" s="24">
        <v>11</v>
      </c>
      <c r="B39" s="19" t="s">
        <v>83</v>
      </c>
      <c r="C39" s="25" t="s">
        <v>84</v>
      </c>
      <c r="D39" s="26">
        <v>7</v>
      </c>
      <c r="E39" s="19" t="s">
        <v>13</v>
      </c>
      <c r="F39" s="27"/>
      <c r="G39" s="27"/>
      <c r="H39" s="27">
        <f>ROUND(D39*F39,0)</f>
        <v>0</v>
      </c>
      <c r="I39" s="27">
        <f>ROUND(D39*G39,0)</f>
        <v>0</v>
      </c>
    </row>
    <row r="40" spans="1:9" s="19" customFormat="1" ht="12.75">
      <c r="A40" s="24"/>
      <c r="C40" s="25"/>
      <c r="D40" s="26"/>
      <c r="F40" s="27"/>
      <c r="G40" s="27"/>
      <c r="H40" s="27"/>
      <c r="I40" s="27"/>
    </row>
    <row r="41" spans="1:9" s="19" customFormat="1" ht="118.5">
      <c r="A41" s="24">
        <v>12</v>
      </c>
      <c r="B41" s="19" t="s">
        <v>85</v>
      </c>
      <c r="C41" s="25" t="s">
        <v>86</v>
      </c>
      <c r="D41" s="26">
        <v>17</v>
      </c>
      <c r="E41" s="19" t="s">
        <v>13</v>
      </c>
      <c r="F41" s="27"/>
      <c r="G41" s="27"/>
      <c r="H41" s="27">
        <f>ROUND(D41*F41,0)</f>
        <v>0</v>
      </c>
      <c r="I41" s="27">
        <f>ROUND(D41*G41,0)</f>
        <v>0</v>
      </c>
    </row>
    <row r="42" spans="1:9" s="19" customFormat="1" ht="12.75">
      <c r="A42" s="24"/>
      <c r="C42" s="25"/>
      <c r="D42" s="26"/>
      <c r="F42" s="27"/>
      <c r="G42" s="27"/>
      <c r="H42" s="27"/>
      <c r="I42" s="27"/>
    </row>
    <row r="43" spans="1:9" s="19" customFormat="1" ht="118.5">
      <c r="A43" s="24">
        <v>13</v>
      </c>
      <c r="B43" s="19" t="s">
        <v>48</v>
      </c>
      <c r="C43" s="25" t="s">
        <v>87</v>
      </c>
      <c r="D43" s="26">
        <v>6</v>
      </c>
      <c r="E43" s="19" t="s">
        <v>13</v>
      </c>
      <c r="F43" s="27"/>
      <c r="G43" s="27"/>
      <c r="H43" s="27">
        <f>ROUND(D43*F43,0)</f>
        <v>0</v>
      </c>
      <c r="I43" s="27">
        <f>ROUND(D43*G43,0)</f>
        <v>0</v>
      </c>
    </row>
    <row r="44" spans="1:9" s="19" customFormat="1" ht="12.75">
      <c r="A44" s="24"/>
      <c r="C44" s="25"/>
      <c r="D44" s="26"/>
      <c r="F44" s="27"/>
      <c r="G44" s="27"/>
      <c r="H44" s="27"/>
      <c r="I44" s="27"/>
    </row>
    <row r="45" spans="1:9" s="19" customFormat="1" ht="118.5">
      <c r="A45" s="24">
        <v>14</v>
      </c>
      <c r="B45" s="19" t="s">
        <v>49</v>
      </c>
      <c r="C45" s="25" t="s">
        <v>88</v>
      </c>
      <c r="D45" s="26">
        <v>2</v>
      </c>
      <c r="E45" s="19" t="s">
        <v>13</v>
      </c>
      <c r="F45" s="27"/>
      <c r="G45" s="27"/>
      <c r="H45" s="27">
        <f>ROUND(D45*F45,0)</f>
        <v>0</v>
      </c>
      <c r="I45" s="27">
        <f>ROUND(D45*G45,0)</f>
        <v>0</v>
      </c>
    </row>
    <row r="46" spans="1:9" s="19" customFormat="1" ht="12.75">
      <c r="A46" s="24"/>
      <c r="C46" s="25"/>
      <c r="D46" s="26"/>
      <c r="F46" s="27"/>
      <c r="G46" s="27"/>
      <c r="H46" s="27"/>
      <c r="I46" s="27"/>
    </row>
    <row r="47" spans="1:9" s="19" customFormat="1" ht="118.5">
      <c r="A47" s="24">
        <v>15</v>
      </c>
      <c r="B47" s="19" t="s">
        <v>89</v>
      </c>
      <c r="C47" s="25" t="s">
        <v>90</v>
      </c>
      <c r="D47" s="26">
        <v>16</v>
      </c>
      <c r="E47" s="19" t="s">
        <v>13</v>
      </c>
      <c r="F47" s="27"/>
      <c r="G47" s="27"/>
      <c r="H47" s="27">
        <f>ROUND(D47*F47,0)</f>
        <v>0</v>
      </c>
      <c r="I47" s="27">
        <f>ROUND(D47*G47,0)</f>
        <v>0</v>
      </c>
    </row>
    <row r="48" spans="1:9" s="19" customFormat="1" ht="12.75">
      <c r="A48" s="24"/>
      <c r="C48" s="25"/>
      <c r="D48" s="26"/>
      <c r="F48" s="27"/>
      <c r="G48" s="27"/>
      <c r="H48" s="27"/>
      <c r="I48" s="27"/>
    </row>
    <row r="49" spans="1:9" s="19" customFormat="1" ht="92.25">
      <c r="A49" s="24">
        <v>16</v>
      </c>
      <c r="B49" s="19" t="s">
        <v>50</v>
      </c>
      <c r="C49" s="25" t="s">
        <v>91</v>
      </c>
      <c r="D49" s="26">
        <v>1</v>
      </c>
      <c r="E49" s="19" t="s">
        <v>13</v>
      </c>
      <c r="F49" s="27"/>
      <c r="G49" s="27"/>
      <c r="H49" s="27">
        <f>ROUND(D49*F49,0)</f>
        <v>0</v>
      </c>
      <c r="I49" s="27">
        <f>ROUND(D49*G49,0)</f>
        <v>0</v>
      </c>
    </row>
    <row r="50" spans="1:9" s="19" customFormat="1" ht="12.75">
      <c r="A50" s="24"/>
      <c r="C50" s="25"/>
      <c r="D50" s="26"/>
      <c r="F50" s="27"/>
      <c r="G50" s="27"/>
      <c r="H50" s="27"/>
      <c r="I50" s="27"/>
    </row>
    <row r="51" spans="1:9" s="19" customFormat="1" ht="105">
      <c r="A51" s="24">
        <v>17</v>
      </c>
      <c r="B51" s="19" t="s">
        <v>51</v>
      </c>
      <c r="C51" s="25" t="s">
        <v>92</v>
      </c>
      <c r="D51" s="26">
        <v>2</v>
      </c>
      <c r="E51" s="19" t="s">
        <v>13</v>
      </c>
      <c r="F51" s="27"/>
      <c r="G51" s="27"/>
      <c r="H51" s="27">
        <f>ROUND(D51*F51,0)</f>
        <v>0</v>
      </c>
      <c r="I51" s="27">
        <f>ROUND(D51*G51,0)</f>
        <v>0</v>
      </c>
    </row>
    <row r="52" spans="1:9" s="19" customFormat="1" ht="12.75">
      <c r="A52" s="24"/>
      <c r="C52" s="25"/>
      <c r="D52" s="26"/>
      <c r="F52" s="27"/>
      <c r="G52" s="27"/>
      <c r="H52" s="27"/>
      <c r="I52" s="27"/>
    </row>
    <row r="53" spans="1:9" s="19" customFormat="1" ht="105">
      <c r="A53" s="24">
        <v>18</v>
      </c>
      <c r="B53" s="19" t="s">
        <v>52</v>
      </c>
      <c r="C53" s="25" t="s">
        <v>93</v>
      </c>
      <c r="D53" s="26">
        <v>2</v>
      </c>
      <c r="E53" s="19" t="s">
        <v>13</v>
      </c>
      <c r="F53" s="27"/>
      <c r="G53" s="27"/>
      <c r="H53" s="27">
        <f>ROUND(D53*F53,0)</f>
        <v>0</v>
      </c>
      <c r="I53" s="27">
        <f>ROUND(D53*G53,0)</f>
        <v>0</v>
      </c>
    </row>
    <row r="54" spans="1:9" s="19" customFormat="1" ht="12.75">
      <c r="A54" s="24"/>
      <c r="C54" s="25"/>
      <c r="D54" s="26"/>
      <c r="F54" s="27"/>
      <c r="G54" s="27"/>
      <c r="H54" s="27"/>
      <c r="I54" s="27"/>
    </row>
    <row r="55" spans="1:9" s="19" customFormat="1" ht="105">
      <c r="A55" s="24">
        <v>19</v>
      </c>
      <c r="B55" s="19" t="s">
        <v>94</v>
      </c>
      <c r="C55" s="25" t="s">
        <v>95</v>
      </c>
      <c r="D55" s="26">
        <v>4</v>
      </c>
      <c r="E55" s="19" t="s">
        <v>13</v>
      </c>
      <c r="F55" s="27"/>
      <c r="G55" s="27"/>
      <c r="H55" s="27">
        <f>ROUND(D55*F55,0)</f>
        <v>0</v>
      </c>
      <c r="I55" s="27">
        <f>ROUND(D55*G55,0)</f>
        <v>0</v>
      </c>
    </row>
    <row r="56" spans="1:9" s="19" customFormat="1" ht="12.75">
      <c r="A56" s="24"/>
      <c r="D56" s="26"/>
      <c r="F56" s="27"/>
      <c r="G56" s="27"/>
      <c r="H56" s="27"/>
      <c r="I56" s="27"/>
    </row>
    <row r="57" spans="1:9" s="19" customFormat="1" ht="92.25">
      <c r="A57" s="24">
        <v>20</v>
      </c>
      <c r="B57" s="19" t="s">
        <v>96</v>
      </c>
      <c r="C57" s="25" t="s">
        <v>97</v>
      </c>
      <c r="D57" s="26">
        <v>2</v>
      </c>
      <c r="E57" s="19" t="s">
        <v>13</v>
      </c>
      <c r="F57" s="27"/>
      <c r="G57" s="27"/>
      <c r="H57" s="27">
        <f>ROUND(D57*F57,0)</f>
        <v>0</v>
      </c>
      <c r="I57" s="27">
        <f>ROUND(D57*G57,0)</f>
        <v>0</v>
      </c>
    </row>
    <row r="58" spans="1:9" s="19" customFormat="1" ht="12.75">
      <c r="A58" s="24"/>
      <c r="C58" s="25"/>
      <c r="D58" s="26"/>
      <c r="F58" s="27"/>
      <c r="G58" s="27"/>
      <c r="H58" s="27"/>
      <c r="I58" s="27"/>
    </row>
    <row r="59" spans="1:9" s="19" customFormat="1" ht="92.25">
      <c r="A59" s="24">
        <v>21</v>
      </c>
      <c r="B59" s="19" t="s">
        <v>98</v>
      </c>
      <c r="C59" s="25" t="s">
        <v>99</v>
      </c>
      <c r="D59" s="26">
        <v>1</v>
      </c>
      <c r="E59" s="19" t="s">
        <v>13</v>
      </c>
      <c r="F59" s="27"/>
      <c r="G59" s="27"/>
      <c r="H59" s="27">
        <f>ROUND(D59*F59,0)</f>
        <v>0</v>
      </c>
      <c r="I59" s="27">
        <f>ROUND(D59*G59,0)</f>
        <v>0</v>
      </c>
    </row>
    <row r="60" spans="1:9" s="19" customFormat="1" ht="12.75">
      <c r="A60" s="24"/>
      <c r="C60" s="25"/>
      <c r="D60" s="26"/>
      <c r="F60" s="27"/>
      <c r="G60" s="27"/>
      <c r="H60" s="27"/>
      <c r="I60" s="27"/>
    </row>
    <row r="61" spans="1:9" s="19" customFormat="1" ht="132">
      <c r="A61" s="24">
        <v>22</v>
      </c>
      <c r="B61" s="19" t="s">
        <v>100</v>
      </c>
      <c r="C61" s="25" t="s">
        <v>101</v>
      </c>
      <c r="D61" s="26">
        <v>1</v>
      </c>
      <c r="E61" s="19" t="s">
        <v>13</v>
      </c>
      <c r="F61" s="27"/>
      <c r="G61" s="27"/>
      <c r="H61" s="27">
        <f>ROUND(D61*F61,0)</f>
        <v>0</v>
      </c>
      <c r="I61" s="27">
        <f>ROUND(D61*G61,0)</f>
        <v>0</v>
      </c>
    </row>
    <row r="62" spans="1:9" s="19" customFormat="1" ht="12.75">
      <c r="A62" s="24"/>
      <c r="C62" s="25"/>
      <c r="D62" s="26"/>
      <c r="F62" s="27"/>
      <c r="G62" s="27"/>
      <c r="H62" s="27"/>
      <c r="I62" s="27"/>
    </row>
    <row r="63" spans="1:9" s="19" customFormat="1" ht="118.5">
      <c r="A63" s="24">
        <v>23</v>
      </c>
      <c r="B63" s="19" t="s">
        <v>103</v>
      </c>
      <c r="C63" s="25" t="s">
        <v>104</v>
      </c>
      <c r="D63" s="26">
        <v>2</v>
      </c>
      <c r="E63" s="19" t="s">
        <v>13</v>
      </c>
      <c r="F63" s="27"/>
      <c r="G63" s="27"/>
      <c r="H63" s="27">
        <f>ROUND(D63*F63,0)</f>
        <v>0</v>
      </c>
      <c r="I63" s="27">
        <f>ROUND(D63*G63,0)</f>
        <v>0</v>
      </c>
    </row>
    <row r="64" spans="1:9" s="19" customFormat="1" ht="12.75">
      <c r="A64" s="24"/>
      <c r="C64" s="25"/>
      <c r="D64" s="26"/>
      <c r="F64" s="27"/>
      <c r="G64" s="27"/>
      <c r="H64" s="27"/>
      <c r="I64" s="27"/>
    </row>
    <row r="65" spans="1:9" s="29" customFormat="1" ht="12.75">
      <c r="A65" s="20"/>
      <c r="B65" s="21"/>
      <c r="C65" s="21" t="s">
        <v>17</v>
      </c>
      <c r="D65" s="22">
        <f>SUM(D23:D64)</f>
        <v>74</v>
      </c>
      <c r="E65" s="21" t="s">
        <v>13</v>
      </c>
      <c r="F65" s="28"/>
      <c r="G65" s="28"/>
      <c r="H65" s="28">
        <f>ROUND(SUM(H19:H64),0)</f>
        <v>0</v>
      </c>
      <c r="I65" s="28">
        <f>ROUND(SUM(I19:I64),0)</f>
        <v>0</v>
      </c>
    </row>
    <row r="66" spans="1:9" s="19" customFormat="1" ht="12.75">
      <c r="A66" s="24"/>
      <c r="D66" s="26"/>
      <c r="F66" s="26"/>
      <c r="G66" s="26"/>
      <c r="H66" s="26"/>
      <c r="I66" s="26"/>
    </row>
    <row r="67" spans="1:9" s="19" customFormat="1" ht="12.75">
      <c r="A67" s="24"/>
      <c r="D67" s="26"/>
      <c r="F67" s="26"/>
      <c r="G67" s="26"/>
      <c r="H67" s="26"/>
      <c r="I67" s="26"/>
    </row>
    <row r="68" spans="1:9" s="19" customFormat="1" ht="12.75">
      <c r="A68" s="46" t="s">
        <v>63</v>
      </c>
      <c r="B68" s="46"/>
      <c r="C68" s="46"/>
      <c r="D68" s="46"/>
      <c r="E68" s="46"/>
      <c r="F68" s="46"/>
      <c r="G68" s="46"/>
      <c r="H68" s="46"/>
      <c r="I68" s="46"/>
    </row>
    <row r="69" spans="1:9" s="19" customFormat="1" ht="12.75">
      <c r="A69" s="24"/>
      <c r="D69" s="26"/>
      <c r="F69" s="26"/>
      <c r="G69" s="26"/>
      <c r="H69" s="26"/>
      <c r="I69" s="26"/>
    </row>
    <row r="70" spans="1:9" s="23" customFormat="1" ht="26.25">
      <c r="A70" s="20" t="s">
        <v>3</v>
      </c>
      <c r="B70" s="21" t="s">
        <v>4</v>
      </c>
      <c r="C70" s="21" t="s">
        <v>5</v>
      </c>
      <c r="D70" s="22" t="s">
        <v>6</v>
      </c>
      <c r="E70" s="21" t="s">
        <v>7</v>
      </c>
      <c r="F70" s="22" t="s">
        <v>8</v>
      </c>
      <c r="G70" s="22" t="s">
        <v>9</v>
      </c>
      <c r="H70" s="22" t="s">
        <v>10</v>
      </c>
      <c r="I70" s="22" t="s">
        <v>11</v>
      </c>
    </row>
    <row r="71" spans="1:9" s="19" customFormat="1" ht="27">
      <c r="A71" s="24">
        <v>1</v>
      </c>
      <c r="B71" s="19" t="s">
        <v>27</v>
      </c>
      <c r="C71" s="25" t="s">
        <v>68</v>
      </c>
      <c r="D71" s="26">
        <v>210.79</v>
      </c>
      <c r="E71" s="19" t="s">
        <v>24</v>
      </c>
      <c r="F71" s="27"/>
      <c r="G71" s="27"/>
      <c r="H71" s="27">
        <f>ROUND(D71*F71,0)</f>
        <v>0</v>
      </c>
      <c r="I71" s="27">
        <f>ROUND(D71*G71,0)</f>
        <v>0</v>
      </c>
    </row>
    <row r="72" spans="1:9" s="19" customFormat="1" ht="12.75">
      <c r="A72" s="24"/>
      <c r="D72" s="26"/>
      <c r="F72" s="27"/>
      <c r="G72" s="27"/>
      <c r="H72" s="27"/>
      <c r="I72" s="27"/>
    </row>
    <row r="73" spans="1:9" s="29" customFormat="1" ht="12.75">
      <c r="A73" s="20"/>
      <c r="B73" s="21"/>
      <c r="C73" s="21" t="s">
        <v>17</v>
      </c>
      <c r="D73" s="22"/>
      <c r="E73" s="21"/>
      <c r="F73" s="28"/>
      <c r="G73" s="28"/>
      <c r="H73" s="28">
        <f>ROUND(SUM(H71:H72),0)</f>
        <v>0</v>
      </c>
      <c r="I73" s="28">
        <f>ROUND(SUM(I71:I72),0)</f>
        <v>0</v>
      </c>
    </row>
    <row r="74" spans="1:9" s="19" customFormat="1" ht="12.75">
      <c r="A74" s="24"/>
      <c r="D74" s="26"/>
      <c r="F74" s="26"/>
      <c r="G74" s="26"/>
      <c r="H74" s="26"/>
      <c r="I74" s="26"/>
    </row>
  </sheetData>
  <sheetProtection/>
  <mergeCells count="4">
    <mergeCell ref="A1:I1"/>
    <mergeCell ref="A10:I10"/>
    <mergeCell ref="A17:I17"/>
    <mergeCell ref="A68:I68"/>
  </mergeCells>
  <printOptions/>
  <pageMargins left="0.2361111111111111" right="0.2361111111111111" top="0.6944444444444444" bottom="0.6944444444444444" header="0.4166666666666667" footer="0.4166666666666667"/>
  <pageSetup firstPageNumber="1" useFirstPageNumber="1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 Attila</dc:creator>
  <cp:keywords/>
  <dc:description/>
  <cp:lastModifiedBy>Arany Attila</cp:lastModifiedBy>
  <cp:lastPrinted>2017-08-28T11:13:05Z</cp:lastPrinted>
  <dcterms:created xsi:type="dcterms:W3CDTF">2017-06-29T12:08:17Z</dcterms:created>
  <dcterms:modified xsi:type="dcterms:W3CDTF">2017-09-15T08:39:41Z</dcterms:modified>
  <cp:category/>
  <cp:version/>
  <cp:contentType/>
  <cp:contentStatus/>
</cp:coreProperties>
</file>